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5" yWindow="45" windowWidth="25365" windowHeight="1432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1" l="1"/>
  <c r="D40" i="1"/>
  <c r="B36" i="1"/>
  <c r="D35" i="1"/>
  <c r="E35" i="1"/>
  <c r="D34" i="1"/>
  <c r="E34" i="1"/>
  <c r="D33" i="1"/>
  <c r="E33" i="1"/>
  <c r="D32" i="1"/>
  <c r="E32" i="1"/>
  <c r="D31" i="1"/>
  <c r="E31" i="1"/>
  <c r="I9" i="1"/>
  <c r="H9" i="1"/>
  <c r="G9" i="1"/>
  <c r="F9" i="1"/>
  <c r="E9" i="1"/>
  <c r="D9" i="1"/>
  <c r="C9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<sst xmlns="http://schemas.openxmlformats.org/spreadsheetml/2006/main" count="52" uniqueCount="33">
  <si>
    <t>As</t>
  </si>
  <si>
    <t>Se</t>
  </si>
  <si>
    <t>Cu</t>
  </si>
  <si>
    <t>Fe</t>
  </si>
  <si>
    <t>Zn</t>
  </si>
  <si>
    <t>S</t>
  </si>
  <si>
    <t>Ag</t>
  </si>
  <si>
    <t>Sn</t>
  </si>
  <si>
    <t>Te</t>
  </si>
  <si>
    <t>Bi</t>
  </si>
  <si>
    <t>Total</t>
  </si>
  <si>
    <t xml:space="preserve">3169Sd                                                  </t>
  </si>
  <si>
    <t>Avg</t>
  </si>
  <si>
    <t>StDev</t>
  </si>
  <si>
    <t>Enargite</t>
  </si>
  <si>
    <t>ZnSe</t>
  </si>
  <si>
    <t>Chalcopyrite</t>
  </si>
  <si>
    <t>ZnS</t>
  </si>
  <si>
    <t>Ag metal</t>
  </si>
  <si>
    <t>SnO2</t>
  </si>
  <si>
    <t>AuTe2</t>
  </si>
  <si>
    <t>AgBiS2</t>
  </si>
  <si>
    <t>Beam: 20kV, 40nA</t>
  </si>
  <si>
    <t>There are very trace amounts of Ag, Se and Te. No Pb or Sb was detected.</t>
  </si>
  <si>
    <t>Element</t>
  </si>
  <si>
    <t>Wt. %</t>
  </si>
  <si>
    <t>At. Wt.</t>
  </si>
  <si>
    <t>Mol. Frac.</t>
  </si>
  <si>
    <t>Struct. Coeff.</t>
  </si>
  <si>
    <t>Total:</t>
  </si>
  <si>
    <t>No. S atoms/formula unit:</t>
  </si>
  <si>
    <t>F =</t>
  </si>
  <si>
    <r>
      <rPr>
        <b/>
        <sz val="20"/>
        <color theme="1"/>
        <rFont val="Calibri"/>
        <family val="2"/>
        <scheme val="minor"/>
      </rPr>
      <t>Cu</t>
    </r>
    <r>
      <rPr>
        <b/>
        <vertAlign val="subscript"/>
        <sz val="20"/>
        <color theme="1"/>
        <rFont val="Calibri"/>
        <family val="2"/>
        <scheme val="minor"/>
      </rPr>
      <t>7.98</t>
    </r>
    <r>
      <rPr>
        <b/>
        <sz val="20"/>
        <color theme="1"/>
        <rFont val="Calibri"/>
        <family val="2"/>
        <scheme val="minor"/>
      </rPr>
      <t>(Fe</t>
    </r>
    <r>
      <rPr>
        <b/>
        <vertAlign val="subscript"/>
        <sz val="20"/>
        <color theme="1"/>
        <rFont val="Calibri"/>
        <family val="2"/>
        <scheme val="minor"/>
      </rPr>
      <t>1.98</t>
    </r>
    <r>
      <rPr>
        <b/>
        <sz val="20"/>
        <color theme="1"/>
        <rFont val="Calibri"/>
        <family val="2"/>
        <scheme val="minor"/>
      </rPr>
      <t>Zn</t>
    </r>
    <r>
      <rPr>
        <b/>
        <vertAlign val="subscript"/>
        <sz val="20"/>
        <color theme="1"/>
        <rFont val="Calibri"/>
        <family val="2"/>
        <scheme val="minor"/>
      </rPr>
      <t>0.89</t>
    </r>
    <r>
      <rPr>
        <b/>
        <sz val="20"/>
        <color theme="1"/>
        <rFont val="Calibri"/>
        <family val="2"/>
        <scheme val="minor"/>
      </rPr>
      <t>)</t>
    </r>
    <r>
      <rPr>
        <b/>
        <vertAlign val="subscript"/>
        <sz val="20"/>
        <color theme="1"/>
        <rFont val="Calibri"/>
        <family val="2"/>
        <scheme val="minor"/>
      </rPr>
      <t>2.89</t>
    </r>
    <r>
      <rPr>
        <b/>
        <sz val="20"/>
        <color theme="1"/>
        <rFont val="Calibri"/>
        <family val="2"/>
        <scheme val="minor"/>
      </rPr>
      <t>Sn</t>
    </r>
    <r>
      <rPr>
        <b/>
        <vertAlign val="subscript"/>
        <sz val="20"/>
        <color theme="1"/>
        <rFont val="Calibri"/>
        <family val="2"/>
        <scheme val="minor"/>
      </rPr>
      <t>1.94</t>
    </r>
    <r>
      <rPr>
        <b/>
        <sz val="20"/>
        <color theme="1"/>
        <rFont val="Calibri"/>
        <family val="2"/>
        <scheme val="minor"/>
      </rPr>
      <t>(S</t>
    </r>
    <r>
      <rPr>
        <b/>
        <vertAlign val="subscript"/>
        <sz val="20"/>
        <color theme="1"/>
        <rFont val="Calibri"/>
        <family val="2"/>
        <scheme val="minor"/>
      </rPr>
      <t>11.93</t>
    </r>
    <r>
      <rPr>
        <b/>
        <sz val="20"/>
        <color theme="1"/>
        <rFont val="Calibri"/>
        <family val="2"/>
        <scheme val="minor"/>
      </rPr>
      <t>As</t>
    </r>
    <r>
      <rPr>
        <b/>
        <vertAlign val="subscript"/>
        <sz val="20"/>
        <color theme="1"/>
        <rFont val="Calibri"/>
        <family val="2"/>
        <scheme val="minor"/>
      </rPr>
      <t>0.07</t>
    </r>
    <r>
      <rPr>
        <b/>
        <sz val="20"/>
        <color theme="1"/>
        <rFont val="Calibri"/>
        <family val="2"/>
        <scheme val="minor"/>
      </rPr>
      <t>)</t>
    </r>
    <r>
      <rPr>
        <b/>
        <vertAlign val="subscript"/>
        <sz val="20"/>
        <color theme="1"/>
        <rFont val="Calibri"/>
        <family val="2"/>
        <scheme val="minor"/>
      </rPr>
      <t>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</si>
</sst>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</font>
    <font>
      <sz val="10.5"/>
      <color theme="1"/>
      <name val="Calibri"/>
    </font>
    <font>
      <b/>
      <sz val="20"/>
      <color theme="1"/>
      <name val="Calibri"/>
      <family val="2"/>
      <scheme val="minor"/>
    </font>
    <font>
      <b/>
      <vertAlign val="subscript"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M25" sqref="M25"/>
    </sheetView>
  </sheetViews>
  <sheetFormatPr defaultColWidth="11" defaultRowHeight="15.75" x14ac:dyDescent="0.25"/>
  <cols>
    <col min="3" max="9" width="11" style="4"/>
  </cols>
  <sheetData>
    <row r="1" spans="1:9" x14ac:dyDescent="0.25">
      <c r="A1" s="1"/>
      <c r="B1" s="1"/>
      <c r="C1" s="3" t="s">
        <v>0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7</v>
      </c>
      <c r="I1" s="3" t="s">
        <v>10</v>
      </c>
    </row>
    <row r="2" spans="1:9" x14ac:dyDescent="0.25">
      <c r="A2" s="2" t="s">
        <v>11</v>
      </c>
      <c r="B2" s="1"/>
      <c r="C2" s="3">
        <v>0.34599999999999997</v>
      </c>
      <c r="D2" s="3">
        <v>38.578000000000003</v>
      </c>
      <c r="E2" s="3">
        <v>8.5009999999999994</v>
      </c>
      <c r="F2" s="3">
        <v>4.59</v>
      </c>
      <c r="G2" s="3">
        <v>29.251000000000001</v>
      </c>
      <c r="H2" s="3">
        <v>17.704000000000001</v>
      </c>
      <c r="I2" s="3">
        <v>99.1</v>
      </c>
    </row>
    <row r="3" spans="1:9" x14ac:dyDescent="0.25">
      <c r="A3" s="2" t="s">
        <v>11</v>
      </c>
      <c r="B3" s="1"/>
      <c r="C3" s="3">
        <v>0.317</v>
      </c>
      <c r="D3" s="3">
        <v>38.808999999999997</v>
      </c>
      <c r="E3" s="3">
        <v>8.5299999999999994</v>
      </c>
      <c r="F3" s="3">
        <v>4.4400000000000004</v>
      </c>
      <c r="G3" s="3">
        <v>29.175000000000001</v>
      </c>
      <c r="H3" s="3">
        <v>17.596</v>
      </c>
      <c r="I3" s="3">
        <v>98.905000000000001</v>
      </c>
    </row>
    <row r="4" spans="1:9" x14ac:dyDescent="0.25">
      <c r="A4" s="2" t="s">
        <v>11</v>
      </c>
      <c r="B4" s="1"/>
      <c r="C4" s="3">
        <v>0.36699999999999999</v>
      </c>
      <c r="D4" s="3">
        <v>38.823</v>
      </c>
      <c r="E4" s="3">
        <v>8.4339999999999993</v>
      </c>
      <c r="F4" s="3">
        <v>4.5</v>
      </c>
      <c r="G4" s="3">
        <v>29.273</v>
      </c>
      <c r="H4" s="3">
        <v>17.468</v>
      </c>
      <c r="I4" s="3">
        <v>99.004000000000005</v>
      </c>
    </row>
    <row r="5" spans="1:9" x14ac:dyDescent="0.25">
      <c r="A5" s="2" t="s">
        <v>11</v>
      </c>
      <c r="B5" s="1"/>
      <c r="C5" s="3">
        <v>0.378</v>
      </c>
      <c r="D5" s="3">
        <v>38.942999999999998</v>
      </c>
      <c r="E5" s="3">
        <v>8.4659999999999993</v>
      </c>
      <c r="F5" s="3">
        <v>4.2709999999999999</v>
      </c>
      <c r="G5" s="3">
        <v>29.364999999999998</v>
      </c>
      <c r="H5" s="3">
        <v>17.539000000000001</v>
      </c>
      <c r="I5" s="3">
        <v>99.096999999999994</v>
      </c>
    </row>
    <row r="6" spans="1:9" x14ac:dyDescent="0.25">
      <c r="A6" s="2" t="s">
        <v>11</v>
      </c>
      <c r="B6" s="1"/>
      <c r="C6" s="3">
        <v>0.46500000000000002</v>
      </c>
      <c r="D6" s="3">
        <v>38.927</v>
      </c>
      <c r="E6" s="3">
        <v>8.5150000000000006</v>
      </c>
      <c r="F6" s="3">
        <v>4.3710000000000004</v>
      </c>
      <c r="G6" s="3">
        <v>29.238</v>
      </c>
      <c r="H6" s="3">
        <v>17.561</v>
      </c>
      <c r="I6" s="3">
        <v>99.138000000000005</v>
      </c>
    </row>
    <row r="7" spans="1:9" x14ac:dyDescent="0.25">
      <c r="A7" s="2" t="s">
        <v>11</v>
      </c>
      <c r="B7" s="1"/>
      <c r="C7" s="3">
        <v>0.39300000000000002</v>
      </c>
      <c r="D7" s="3">
        <v>38.509</v>
      </c>
      <c r="E7" s="3">
        <v>8.3719999999999999</v>
      </c>
      <c r="F7" s="3">
        <v>4.4009999999999998</v>
      </c>
      <c r="G7" s="3">
        <v>29.164999999999999</v>
      </c>
      <c r="H7" s="3">
        <v>17.524000000000001</v>
      </c>
      <c r="I7" s="3">
        <v>98.42</v>
      </c>
    </row>
    <row r="8" spans="1:9" x14ac:dyDescent="0.25">
      <c r="B8" t="s">
        <v>12</v>
      </c>
      <c r="C8" s="4">
        <f t="shared" ref="C8:I8" si="0">AVERAGE(C2:C7)</f>
        <v>0.37766666666666665</v>
      </c>
      <c r="D8" s="4">
        <f t="shared" si="0"/>
        <v>38.764833333333335</v>
      </c>
      <c r="E8" s="4">
        <f t="shared" si="0"/>
        <v>8.4696666666666669</v>
      </c>
      <c r="F8" s="4">
        <f t="shared" si="0"/>
        <v>4.4288333333333343</v>
      </c>
      <c r="G8" s="4">
        <f t="shared" si="0"/>
        <v>29.244499999999999</v>
      </c>
      <c r="H8" s="4">
        <f t="shared" si="0"/>
        <v>17.565333333333331</v>
      </c>
      <c r="I8" s="4">
        <f t="shared" si="0"/>
        <v>98.944000000000003</v>
      </c>
    </row>
    <row r="9" spans="1:9" x14ac:dyDescent="0.25">
      <c r="B9" t="s">
        <v>13</v>
      </c>
      <c r="C9" s="4">
        <f>STDEV(C2:C7)</f>
        <v>5.0317657603138173E-2</v>
      </c>
      <c r="D9" s="4">
        <f t="shared" ref="D9:I9" si="1">STDEV(D2:D7)</f>
        <v>0.18096012452102866</v>
      </c>
      <c r="E9" s="4">
        <f t="shared" si="1"/>
        <v>5.9163051532748638E-2</v>
      </c>
      <c r="F9" s="4">
        <f t="shared" si="1"/>
        <v>0.10972222503516167</v>
      </c>
      <c r="G9" s="4">
        <f t="shared" si="1"/>
        <v>7.2893758306181E-2</v>
      </c>
      <c r="H9" s="4">
        <f t="shared" si="1"/>
        <v>8.007912753437485E-2</v>
      </c>
      <c r="I9" s="4">
        <f t="shared" si="1"/>
        <v>0.27021398927516582</v>
      </c>
    </row>
    <row r="14" spans="1:9" x14ac:dyDescent="0.25">
      <c r="A14" t="s">
        <v>22</v>
      </c>
      <c r="D14" s="4" t="s">
        <v>23</v>
      </c>
    </row>
    <row r="15" spans="1:9" x14ac:dyDescent="0.25">
      <c r="A15" t="s">
        <v>0</v>
      </c>
      <c r="B15" t="s">
        <v>14</v>
      </c>
    </row>
    <row r="16" spans="1:9" x14ac:dyDescent="0.25">
      <c r="A16" t="s">
        <v>1</v>
      </c>
      <c r="B16" t="s">
        <v>15</v>
      </c>
    </row>
    <row r="17" spans="1:9" x14ac:dyDescent="0.25">
      <c r="A17" t="s">
        <v>2</v>
      </c>
      <c r="B17" t="s">
        <v>16</v>
      </c>
    </row>
    <row r="18" spans="1:9" x14ac:dyDescent="0.25">
      <c r="A18" t="s">
        <v>3</v>
      </c>
      <c r="B18" t="s">
        <v>16</v>
      </c>
    </row>
    <row r="19" spans="1:9" x14ac:dyDescent="0.25">
      <c r="A19" t="s">
        <v>4</v>
      </c>
      <c r="B19" t="s">
        <v>17</v>
      </c>
    </row>
    <row r="20" spans="1:9" x14ac:dyDescent="0.25">
      <c r="A20" t="s">
        <v>5</v>
      </c>
      <c r="B20" t="s">
        <v>16</v>
      </c>
    </row>
    <row r="21" spans="1:9" x14ac:dyDescent="0.25">
      <c r="A21" t="s">
        <v>6</v>
      </c>
      <c r="B21" t="s">
        <v>18</v>
      </c>
    </row>
    <row r="22" spans="1:9" x14ac:dyDescent="0.25">
      <c r="A22" t="s">
        <v>7</v>
      </c>
      <c r="B22" t="s">
        <v>19</v>
      </c>
    </row>
    <row r="23" spans="1:9" x14ac:dyDescent="0.25">
      <c r="A23" t="s">
        <v>8</v>
      </c>
      <c r="B23" t="s">
        <v>20</v>
      </c>
    </row>
    <row r="24" spans="1:9" x14ac:dyDescent="0.25">
      <c r="A24" t="s">
        <v>9</v>
      </c>
      <c r="B24" t="s">
        <v>21</v>
      </c>
    </row>
    <row r="26" spans="1:9" ht="30.75" x14ac:dyDescent="0.55000000000000004">
      <c r="E26" s="7" t="s">
        <v>32</v>
      </c>
    </row>
    <row r="29" spans="1:9" x14ac:dyDescent="0.25">
      <c r="A29" t="s">
        <v>24</v>
      </c>
      <c r="B29" t="s">
        <v>25</v>
      </c>
      <c r="C29" t="s">
        <v>26</v>
      </c>
      <c r="D29" t="s">
        <v>27</v>
      </c>
      <c r="E29" t="s">
        <v>28</v>
      </c>
      <c r="F29"/>
      <c r="G29"/>
      <c r="H29"/>
      <c r="I29"/>
    </row>
    <row r="30" spans="1:9" x14ac:dyDescent="0.25">
      <c r="A30" t="s">
        <v>5</v>
      </c>
      <c r="B30" s="4">
        <v>29.24</v>
      </c>
      <c r="C30">
        <v>32.066000000000003</v>
      </c>
      <c r="D30">
        <f t="shared" ref="D30:D35" si="2">B30/C30</f>
        <v>0.91186926963138515</v>
      </c>
      <c r="E30" s="4">
        <v>11.93</v>
      </c>
      <c r="F30"/>
      <c r="G30"/>
      <c r="H30"/>
      <c r="I30"/>
    </row>
    <row r="31" spans="1:9" x14ac:dyDescent="0.25">
      <c r="A31" t="s">
        <v>7</v>
      </c>
      <c r="B31" s="4">
        <v>17.57</v>
      </c>
      <c r="C31">
        <v>118.71</v>
      </c>
      <c r="D31">
        <f t="shared" si="2"/>
        <v>0.14800774997894028</v>
      </c>
      <c r="E31" s="4">
        <f>D31*D40</f>
        <v>1.9363877214137712</v>
      </c>
      <c r="F31"/>
      <c r="G31"/>
      <c r="H31"/>
      <c r="I31"/>
    </row>
    <row r="32" spans="1:9" x14ac:dyDescent="0.25">
      <c r="A32" t="s">
        <v>0</v>
      </c>
      <c r="B32" s="4">
        <v>0.38</v>
      </c>
      <c r="C32">
        <v>74.921999999999997</v>
      </c>
      <c r="D32">
        <f t="shared" si="2"/>
        <v>5.0719414858119115E-3</v>
      </c>
      <c r="E32" s="4">
        <f>D32*D40</f>
        <v>6.6356290250022376E-2</v>
      </c>
      <c r="F32"/>
      <c r="G32"/>
      <c r="H32"/>
      <c r="I32"/>
    </row>
    <row r="33" spans="1:9" x14ac:dyDescent="0.25">
      <c r="A33" t="s">
        <v>2</v>
      </c>
      <c r="B33" s="4">
        <v>38.76</v>
      </c>
      <c r="C33">
        <v>63.545999999999999</v>
      </c>
      <c r="D33">
        <f t="shared" si="2"/>
        <v>0.6099518459069021</v>
      </c>
      <c r="E33" s="4">
        <f>D33*D40</f>
        <v>7.9800095956856758</v>
      </c>
      <c r="F33"/>
      <c r="G33"/>
      <c r="H33"/>
      <c r="I33"/>
    </row>
    <row r="34" spans="1:9" x14ac:dyDescent="0.25">
      <c r="A34" t="s">
        <v>3</v>
      </c>
      <c r="B34" s="4">
        <v>8.4700000000000006</v>
      </c>
      <c r="C34">
        <v>55.847000000000001</v>
      </c>
      <c r="D34">
        <f t="shared" si="2"/>
        <v>0.15166436872168604</v>
      </c>
      <c r="E34" s="4">
        <f>D34*D40</f>
        <v>1.9842273219505797</v>
      </c>
      <c r="F34"/>
      <c r="G34"/>
      <c r="H34"/>
      <c r="I34"/>
    </row>
    <row r="35" spans="1:9" x14ac:dyDescent="0.25">
      <c r="A35" t="s">
        <v>4</v>
      </c>
      <c r="B35" s="4">
        <v>4.43</v>
      </c>
      <c r="C35">
        <v>65.39</v>
      </c>
      <c r="D35">
        <f t="shared" si="2"/>
        <v>6.7747361981954426E-2</v>
      </c>
      <c r="E35" s="4">
        <f>D35*D40</f>
        <v>0.88633980260288225</v>
      </c>
      <c r="F35"/>
      <c r="G35"/>
      <c r="H35"/>
      <c r="I35"/>
    </row>
    <row r="36" spans="1:9" x14ac:dyDescent="0.25">
      <c r="A36" t="s">
        <v>29</v>
      </c>
      <c r="B36">
        <f>SUM(B30:B35)</f>
        <v>98.85</v>
      </c>
      <c r="C36"/>
      <c r="D36"/>
      <c r="E36"/>
      <c r="F36"/>
      <c r="G36"/>
      <c r="H36"/>
      <c r="I36"/>
    </row>
    <row r="37" spans="1:9" x14ac:dyDescent="0.25">
      <c r="C37"/>
      <c r="D37"/>
      <c r="E37"/>
      <c r="F37"/>
      <c r="G37"/>
      <c r="H37"/>
      <c r="I37"/>
    </row>
    <row r="38" spans="1:9" x14ac:dyDescent="0.25">
      <c r="C38" t="s">
        <v>30</v>
      </c>
      <c r="D38"/>
      <c r="E38"/>
      <c r="F38" s="5">
        <v>11.93</v>
      </c>
      <c r="G38"/>
      <c r="H38"/>
      <c r="I38"/>
    </row>
    <row r="39" spans="1:9" x14ac:dyDescent="0.25">
      <c r="C39"/>
      <c r="D39"/>
      <c r="E39"/>
      <c r="F39"/>
      <c r="G39"/>
      <c r="H39"/>
      <c r="I39"/>
    </row>
    <row r="40" spans="1:9" x14ac:dyDescent="0.25">
      <c r="C40" s="6" t="s">
        <v>31</v>
      </c>
      <c r="D40">
        <f>F38/D30</f>
        <v>13.083015731874147</v>
      </c>
      <c r="E40"/>
      <c r="F40"/>
      <c r="G40"/>
      <c r="H40"/>
      <c r="I40"/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Uinversity of Arizona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Schumer</dc:creator>
  <cp:lastModifiedBy>yang</cp:lastModifiedBy>
  <dcterms:created xsi:type="dcterms:W3CDTF">2016-05-06T19:29:30Z</dcterms:created>
  <dcterms:modified xsi:type="dcterms:W3CDTF">2016-05-06T20:37:46Z</dcterms:modified>
</cp:coreProperties>
</file>