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"/>
    </mc:Choice>
  </mc:AlternateContent>
  <bookViews>
    <workbookView xWindow="0" yWindow="0" windowWidth="15615" windowHeight="1050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29" i="1" l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E29" i="1" l="1"/>
  <c r="B34" i="1" s="1"/>
  <c r="F28" i="1" s="1"/>
  <c r="G28" i="1" s="1"/>
  <c r="F24" i="1" l="1"/>
  <c r="G24" i="1" s="1"/>
  <c r="F26" i="1"/>
  <c r="G26" i="1" s="1"/>
  <c r="F25" i="1"/>
  <c r="G25" i="1" s="1"/>
  <c r="F27" i="1"/>
  <c r="G27" i="1" s="1"/>
  <c r="F23" i="1"/>
  <c r="G23" i="1" s="1"/>
</calcChain>
</file>

<file path=xl/sharedStrings.xml><?xml version="1.0" encoding="utf-8"?>
<sst xmlns="http://schemas.openxmlformats.org/spreadsheetml/2006/main" count="51" uniqueCount="33">
  <si>
    <t>R140175</t>
  </si>
  <si>
    <t>Messelite</t>
  </si>
  <si>
    <t>Oxide</t>
  </si>
  <si>
    <t xml:space="preserve"> </t>
  </si>
  <si>
    <t>Point#</t>
  </si>
  <si>
    <t>Comment</t>
  </si>
  <si>
    <t>CaO</t>
  </si>
  <si>
    <t>MgO</t>
  </si>
  <si>
    <t>P2O5</t>
  </si>
  <si>
    <t>MnO</t>
  </si>
  <si>
    <t>FeO</t>
  </si>
  <si>
    <t>Total</t>
  </si>
  <si>
    <t>Average</t>
  </si>
  <si>
    <t>St Dev.</t>
  </si>
  <si>
    <t>Wt % Oxide</t>
  </si>
  <si>
    <t>Oxide MW</t>
  </si>
  <si>
    <t>Mol #</t>
  </si>
  <si>
    <t>Atom Prop.</t>
  </si>
  <si>
    <t>Anion Prop.</t>
  </si>
  <si>
    <t># Ions/formula</t>
  </si>
  <si>
    <r>
      <t>P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5</t>
    </r>
  </si>
  <si>
    <r>
      <t>H</t>
    </r>
    <r>
      <rPr>
        <vertAlign val="subscript"/>
        <sz val="10"/>
        <rFont val="Arial"/>
      </rPr>
      <t>2</t>
    </r>
    <r>
      <rPr>
        <sz val="10"/>
        <rFont val="Arial"/>
      </rPr>
      <t>O+</t>
    </r>
  </si>
  <si>
    <t>Totals</t>
  </si>
  <si>
    <t>Enter Oxygens in formula:</t>
  </si>
  <si>
    <t>Oxygen Factor Calculation:</t>
  </si>
  <si>
    <t>F=</t>
  </si>
  <si>
    <t>F is factor for anion proportion calculation</t>
  </si>
  <si>
    <t>Normalized to 4 Cations (P + Ca)</t>
  </si>
  <si>
    <t>Ideal Chemistry:</t>
  </si>
  <si>
    <t>Measured Chemistry:</t>
  </si>
  <si>
    <r>
      <t>Ca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Fe(PO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</rPr>
      <t>·</t>
    </r>
    <r>
      <rPr>
        <sz val="14"/>
        <rFont val="Calibri"/>
        <family val="2"/>
        <scheme val="minor"/>
      </rPr>
      <t>2H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</t>
    </r>
  </si>
  <si>
    <r>
      <t>Ca</t>
    </r>
    <r>
      <rPr>
        <vertAlign val="subscript"/>
        <sz val="14"/>
        <color theme="1"/>
        <rFont val="Calibri"/>
        <family val="2"/>
        <scheme val="minor"/>
      </rPr>
      <t>1.98</t>
    </r>
    <r>
      <rPr>
        <sz val="14"/>
        <color theme="1"/>
        <rFont val="Calibri"/>
        <family val="2"/>
        <scheme val="minor"/>
      </rPr>
      <t>(Fe</t>
    </r>
    <r>
      <rPr>
        <vertAlign val="subscript"/>
        <sz val="14"/>
        <color theme="1"/>
        <rFont val="Calibri"/>
        <family val="2"/>
        <scheme val="minor"/>
      </rPr>
      <t>0.88</t>
    </r>
    <r>
      <rPr>
        <sz val="14"/>
        <color theme="1"/>
        <rFont val="Calibri"/>
        <family val="2"/>
        <scheme val="minor"/>
      </rPr>
      <t>Mg</t>
    </r>
    <r>
      <rPr>
        <vertAlign val="subscript"/>
        <sz val="14"/>
        <color theme="1"/>
        <rFont val="Calibri"/>
        <family val="2"/>
        <scheme val="minor"/>
      </rPr>
      <t>0.09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</rPr>
      <t>Ʃ=0.97</t>
    </r>
    <r>
      <rPr>
        <sz val="14"/>
        <color theme="1"/>
        <rFont val="Calibri"/>
        <family val="2"/>
        <scheme val="minor"/>
      </rPr>
      <t>(P</t>
    </r>
    <r>
      <rPr>
        <vertAlign val="subscript"/>
        <sz val="14"/>
        <color theme="1"/>
        <rFont val="Calibri"/>
        <family val="2"/>
        <scheme val="minor"/>
      </rPr>
      <t>1.01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4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</rPr>
      <t>·2H</t>
    </r>
    <r>
      <rPr>
        <vertAlign val="subscript"/>
        <sz val="14"/>
        <color theme="1"/>
        <rFont val="Calibri"/>
        <family val="2"/>
      </rPr>
      <t>2</t>
    </r>
    <r>
      <rPr>
        <sz val="14"/>
        <color theme="1"/>
        <rFont val="Calibri"/>
        <family val="2"/>
      </rPr>
      <t>O</t>
    </r>
  </si>
  <si>
    <t>(Estimated)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</si>
</sst>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vertAlign val="subscript"/>
      <sz val="10"/>
      <name val="Arial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4"/>
      <name val="Calibri"/>
      <family val="2"/>
    </font>
    <font>
      <sz val="10"/>
      <name val="Courier New"/>
      <family val="3"/>
    </font>
    <font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sz val="14"/>
      <color theme="1"/>
      <name val="Calibri"/>
      <family val="2"/>
    </font>
    <font>
      <vertAlign val="subscript"/>
      <sz val="14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0" fontId="10" fillId="0" borderId="0"/>
  </cellStyleXfs>
  <cellXfs count="22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2" xfId="1" applyBorder="1"/>
    <xf numFmtId="0" fontId="2" fillId="0" borderId="3" xfId="0" applyNumberFormat="1" applyFont="1" applyFill="1" applyBorder="1" applyAlignment="1" applyProtection="1"/>
    <xf numFmtId="2" fontId="2" fillId="0" borderId="3" xfId="0" applyNumberFormat="1" applyFont="1" applyFill="1" applyBorder="1" applyAlignment="1" applyProtection="1"/>
    <xf numFmtId="0" fontId="2" fillId="0" borderId="4" xfId="0" applyNumberFormat="1" applyFont="1" applyFill="1" applyBorder="1" applyAlignment="1" applyProtection="1"/>
    <xf numFmtId="0" fontId="2" fillId="0" borderId="0" xfId="1" applyFill="1"/>
    <xf numFmtId="0" fontId="2" fillId="2" borderId="0" xfId="1" applyFill="1"/>
    <xf numFmtId="0" fontId="2" fillId="2" borderId="0" xfId="1" applyFill="1" applyAlignment="1">
      <alignment horizontal="left"/>
    </xf>
    <xf numFmtId="0" fontId="2" fillId="2" borderId="0" xfId="1" applyFill="1" applyAlignment="1"/>
    <xf numFmtId="0" fontId="2" fillId="3" borderId="0" xfId="1" applyFill="1"/>
    <xf numFmtId="0" fontId="2" fillId="3" borderId="0" xfId="1" applyFill="1" applyAlignment="1">
      <alignment horizontal="right"/>
    </xf>
    <xf numFmtId="0" fontId="0" fillId="0" borderId="0" xfId="0"/>
    <xf numFmtId="0" fontId="6" fillId="0" borderId="0" xfId="0" applyFont="1"/>
    <xf numFmtId="0" fontId="7" fillId="0" borderId="0" xfId="0" applyFont="1"/>
    <xf numFmtId="0" fontId="11" fillId="0" borderId="0" xfId="0" applyFont="1"/>
    <xf numFmtId="0" fontId="2" fillId="0" borderId="3" xfId="1" applyBorder="1"/>
    <xf numFmtId="0" fontId="4" fillId="0" borderId="3" xfId="0" applyNumberFormat="1" applyFont="1" applyFill="1" applyBorder="1" applyAlignment="1" applyProtection="1"/>
    <xf numFmtId="0" fontId="0" fillId="0" borderId="3" xfId="0" applyBorder="1"/>
  </cellXfs>
  <cellStyles count="5">
    <cellStyle name="Normal" xfId="0" builtinId="0"/>
    <cellStyle name="Normal 2" xfId="2"/>
    <cellStyle name="Normal 2 2" xfId="3"/>
    <cellStyle name="Normal 3" xfId="1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topLeftCell="A13" zoomScale="90" zoomScaleNormal="90" workbookViewId="0">
      <selection activeCell="H59" sqref="H59"/>
    </sheetView>
  </sheetViews>
  <sheetFormatPr defaultRowHeight="15" x14ac:dyDescent="0.25"/>
  <cols>
    <col min="2" max="2" width="12.5703125" customWidth="1"/>
    <col min="3" max="6" width="10.140625" customWidth="1"/>
    <col min="7" max="7" width="12" customWidth="1"/>
    <col min="8" max="9" width="10.140625" customWidth="1"/>
  </cols>
  <sheetData>
    <row r="1" spans="1:8" x14ac:dyDescent="0.25">
      <c r="A1" t="s">
        <v>0</v>
      </c>
      <c r="B1" t="s">
        <v>1</v>
      </c>
    </row>
    <row r="3" spans="1:8" x14ac:dyDescent="0.25">
      <c r="A3" s="1"/>
      <c r="B3" s="1"/>
      <c r="C3" s="1" t="s">
        <v>2</v>
      </c>
      <c r="D3" s="1"/>
      <c r="E3" s="1"/>
      <c r="F3" s="1"/>
      <c r="G3" s="1"/>
      <c r="H3" s="1" t="s">
        <v>3</v>
      </c>
    </row>
    <row r="4" spans="1:8" x14ac:dyDescent="0.25">
      <c r="A4" s="2" t="s">
        <v>4</v>
      </c>
      <c r="B4" s="2" t="s">
        <v>5</v>
      </c>
      <c r="C4" s="2" t="s">
        <v>6</v>
      </c>
      <c r="D4" s="2" t="s">
        <v>7</v>
      </c>
      <c r="E4" s="2" t="s">
        <v>8</v>
      </c>
      <c r="F4" s="2" t="s">
        <v>9</v>
      </c>
      <c r="G4" s="2" t="s">
        <v>10</v>
      </c>
      <c r="H4" s="2" t="s">
        <v>11</v>
      </c>
    </row>
    <row r="5" spans="1:8" x14ac:dyDescent="0.25">
      <c r="A5" s="2">
        <v>111</v>
      </c>
      <c r="B5" s="1" t="s">
        <v>0</v>
      </c>
      <c r="C5" s="1">
        <v>27.71658</v>
      </c>
      <c r="D5" s="1">
        <v>0.626803</v>
      </c>
      <c r="E5" s="1">
        <v>35.967210000000001</v>
      </c>
      <c r="F5" s="1">
        <v>4.4832999999999998E-2</v>
      </c>
      <c r="G5" s="1">
        <v>16.429690000000001</v>
      </c>
      <c r="H5" s="1">
        <v>80.785129999999995</v>
      </c>
    </row>
    <row r="6" spans="1:8" x14ac:dyDescent="0.25">
      <c r="A6" s="2">
        <v>112</v>
      </c>
      <c r="B6" s="1" t="s">
        <v>0</v>
      </c>
      <c r="C6" s="1">
        <v>27.569600000000001</v>
      </c>
      <c r="D6" s="1">
        <v>0.57636799999999999</v>
      </c>
      <c r="E6" s="1">
        <v>35.425600000000003</v>
      </c>
      <c r="F6" s="1">
        <v>2.2433999999999999E-2</v>
      </c>
      <c r="G6" s="1">
        <v>16.078379999999999</v>
      </c>
      <c r="H6" s="1">
        <v>79.672389999999993</v>
      </c>
    </row>
    <row r="7" spans="1:8" x14ac:dyDescent="0.25">
      <c r="A7" s="2">
        <v>113</v>
      </c>
      <c r="B7" s="1" t="s">
        <v>0</v>
      </c>
      <c r="C7" s="1">
        <v>27.629380000000001</v>
      </c>
      <c r="D7" s="1">
        <v>1.435287</v>
      </c>
      <c r="E7" s="1">
        <v>36.180799999999998</v>
      </c>
      <c r="F7" s="1">
        <v>1.2999999999999999E-5</v>
      </c>
      <c r="G7" s="1">
        <v>15.04125</v>
      </c>
      <c r="H7" s="1">
        <v>80.286720000000003</v>
      </c>
    </row>
    <row r="8" spans="1:8" x14ac:dyDescent="0.25">
      <c r="A8" s="2">
        <v>114</v>
      </c>
      <c r="B8" s="1" t="s">
        <v>0</v>
      </c>
      <c r="C8" s="1">
        <v>27.674869999999999</v>
      </c>
      <c r="D8" s="1">
        <v>1.188226</v>
      </c>
      <c r="E8" s="1">
        <v>36.059750000000001</v>
      </c>
      <c r="F8" s="1">
        <v>6.5753000000000006E-2</v>
      </c>
      <c r="G8" s="1">
        <v>15.340909999999999</v>
      </c>
      <c r="H8" s="1">
        <v>80.329509999999999</v>
      </c>
    </row>
    <row r="9" spans="1:8" x14ac:dyDescent="0.25">
      <c r="A9" s="2">
        <v>115</v>
      </c>
      <c r="B9" s="1" t="s">
        <v>0</v>
      </c>
      <c r="C9" s="1">
        <v>27.669039999999999</v>
      </c>
      <c r="D9" s="1">
        <v>1.0514730000000001</v>
      </c>
      <c r="E9" s="1">
        <v>35.90737</v>
      </c>
      <c r="F9" s="1">
        <v>1.2999999999999999E-5</v>
      </c>
      <c r="G9" s="1">
        <v>15.31358</v>
      </c>
      <c r="H9" s="1">
        <v>79.941469999999995</v>
      </c>
    </row>
    <row r="10" spans="1:8" x14ac:dyDescent="0.25">
      <c r="A10" s="2">
        <v>116</v>
      </c>
      <c r="B10" s="1" t="s">
        <v>0</v>
      </c>
      <c r="C10" s="1">
        <v>27.838259999999998</v>
      </c>
      <c r="D10" s="1">
        <v>1.267836</v>
      </c>
      <c r="E10" s="1">
        <v>35.883209999999998</v>
      </c>
      <c r="F10" s="1">
        <v>6.8401000000000003E-2</v>
      </c>
      <c r="G10" s="1">
        <v>14.87778</v>
      </c>
      <c r="H10" s="1">
        <v>79.935490000000001</v>
      </c>
    </row>
    <row r="11" spans="1:8" x14ac:dyDescent="0.25">
      <c r="A11" s="2">
        <v>117</v>
      </c>
      <c r="B11" s="1" t="s">
        <v>0</v>
      </c>
      <c r="C11" s="1">
        <v>27.745059999999999</v>
      </c>
      <c r="D11" s="1">
        <v>0.646177</v>
      </c>
      <c r="E11" s="1">
        <v>35.289830000000002</v>
      </c>
      <c r="F11" s="1">
        <v>4.705E-3</v>
      </c>
      <c r="G11" s="1">
        <v>16.211290000000002</v>
      </c>
      <c r="H11" s="1">
        <v>79.897049999999993</v>
      </c>
    </row>
    <row r="12" spans="1:8" x14ac:dyDescent="0.25">
      <c r="A12" s="2">
        <v>118</v>
      </c>
      <c r="B12" s="1" t="s">
        <v>0</v>
      </c>
      <c r="C12" s="1">
        <v>27.58717</v>
      </c>
      <c r="D12" s="1">
        <v>0.63031300000000001</v>
      </c>
      <c r="E12" s="1">
        <v>35.494199999999999</v>
      </c>
      <c r="F12" s="1">
        <v>4.1183999999999998E-2</v>
      </c>
      <c r="G12" s="1">
        <v>15.98648</v>
      </c>
      <c r="H12" s="1">
        <v>79.739360000000005</v>
      </c>
    </row>
    <row r="13" spans="1:8" x14ac:dyDescent="0.25">
      <c r="A13" s="2">
        <v>119</v>
      </c>
      <c r="B13" s="1" t="s">
        <v>0</v>
      </c>
      <c r="C13" s="1">
        <v>27.689920000000001</v>
      </c>
      <c r="D13" s="1">
        <v>0.89038700000000004</v>
      </c>
      <c r="E13" s="1">
        <v>35.178330000000003</v>
      </c>
      <c r="F13" s="1">
        <v>8.2793000000000005E-2</v>
      </c>
      <c r="G13" s="1">
        <v>15.817880000000001</v>
      </c>
      <c r="H13" s="1">
        <v>79.659310000000005</v>
      </c>
    </row>
    <row r="14" spans="1:8" x14ac:dyDescent="0.25">
      <c r="A14" s="2">
        <v>122</v>
      </c>
      <c r="B14" s="1" t="s">
        <v>0</v>
      </c>
      <c r="C14" s="1">
        <v>27.587140000000002</v>
      </c>
      <c r="D14" s="1">
        <v>0.59647600000000001</v>
      </c>
      <c r="E14" s="1">
        <v>35.746250000000003</v>
      </c>
      <c r="F14" s="1">
        <v>9.4490000000000008E-3</v>
      </c>
      <c r="G14" s="1">
        <v>15.998620000000001</v>
      </c>
      <c r="H14" s="1">
        <v>79.937929999999994</v>
      </c>
    </row>
    <row r="15" spans="1:8" x14ac:dyDescent="0.25">
      <c r="A15" s="2">
        <v>123</v>
      </c>
      <c r="B15" s="1" t="s">
        <v>0</v>
      </c>
      <c r="C15" s="1">
        <v>27.56232</v>
      </c>
      <c r="D15" s="1">
        <v>0.64224899999999996</v>
      </c>
      <c r="E15" s="1">
        <v>35.676349999999999</v>
      </c>
      <c r="F15" s="1">
        <v>5.0409000000000002E-2</v>
      </c>
      <c r="G15" s="1">
        <v>16.023630000000001</v>
      </c>
      <c r="H15" s="1">
        <v>79.95496</v>
      </c>
    </row>
    <row r="16" spans="1:8" x14ac:dyDescent="0.25">
      <c r="A16" s="2">
        <v>124</v>
      </c>
      <c r="B16" s="1" t="s">
        <v>0</v>
      </c>
      <c r="C16" s="1">
        <v>27.782119999999999</v>
      </c>
      <c r="D16" s="1">
        <v>0.83370500000000003</v>
      </c>
      <c r="E16" s="1">
        <v>35.758339999999997</v>
      </c>
      <c r="F16" s="1">
        <v>1.2999999999999999E-5</v>
      </c>
      <c r="G16" s="1">
        <v>16.144549999999999</v>
      </c>
      <c r="H16" s="1">
        <v>80.518739999999994</v>
      </c>
    </row>
    <row r="17" spans="1:8" x14ac:dyDescent="0.25">
      <c r="A17" s="3">
        <v>125</v>
      </c>
      <c r="B17" s="4" t="s">
        <v>0</v>
      </c>
      <c r="C17" s="4">
        <v>27.427589999999999</v>
      </c>
      <c r="D17" s="4">
        <v>0.67421600000000004</v>
      </c>
      <c r="E17" s="4">
        <v>35.701790000000003</v>
      </c>
      <c r="F17" s="4">
        <v>1.2999999999999999E-5</v>
      </c>
      <c r="G17" s="4">
        <v>16.196639999999999</v>
      </c>
      <c r="H17" s="4">
        <v>80.000249999999994</v>
      </c>
    </row>
    <row r="18" spans="1:8" x14ac:dyDescent="0.25">
      <c r="A18" s="1"/>
      <c r="B18" s="1" t="s">
        <v>12</v>
      </c>
      <c r="C18" s="1">
        <v>27.652234615384618</v>
      </c>
      <c r="D18" s="1">
        <v>0.85073199999999993</v>
      </c>
      <c r="E18" s="1">
        <v>35.713002307692314</v>
      </c>
      <c r="F18" s="1">
        <v>3.0000999999999996E-2</v>
      </c>
      <c r="G18" s="1">
        <v>15.804667692307692</v>
      </c>
      <c r="H18" s="1">
        <v>80.050639230769235</v>
      </c>
    </row>
    <row r="19" spans="1:8" x14ac:dyDescent="0.25">
      <c r="A19" s="1"/>
      <c r="B19" s="1" t="s">
        <v>13</v>
      </c>
      <c r="C19" s="1">
        <v>0.10832777218665118</v>
      </c>
      <c r="D19" s="1">
        <v>0.29252608714380829</v>
      </c>
      <c r="E19" s="1">
        <v>0.29867673300057518</v>
      </c>
      <c r="F19" s="1">
        <v>3.030119267454667E-2</v>
      </c>
      <c r="G19" s="1">
        <v>0.49303762894181241</v>
      </c>
      <c r="H19" s="1">
        <v>0.33644808184080677</v>
      </c>
    </row>
    <row r="22" spans="1:8" ht="15.75" thickBot="1" x14ac:dyDescent="0.3">
      <c r="A22" s="5" t="s">
        <v>2</v>
      </c>
      <c r="B22" s="19" t="s">
        <v>14</v>
      </c>
      <c r="C22" s="5" t="s">
        <v>15</v>
      </c>
      <c r="D22" s="5" t="s">
        <v>16</v>
      </c>
      <c r="E22" s="5" t="s">
        <v>17</v>
      </c>
      <c r="F22" s="5" t="s">
        <v>18</v>
      </c>
      <c r="G22" s="5" t="s">
        <v>19</v>
      </c>
    </row>
    <row r="23" spans="1:8" x14ac:dyDescent="0.25">
      <c r="A23" s="6" t="s">
        <v>6</v>
      </c>
      <c r="B23" s="20">
        <v>27.652234615384618</v>
      </c>
      <c r="C23" s="7">
        <v>56.08</v>
      </c>
      <c r="D23" s="6">
        <f t="shared" ref="D23:D28" si="0">B23/C23</f>
        <v>0.49308549599473284</v>
      </c>
      <c r="E23" s="6">
        <f>D23*1</f>
        <v>0.49308549599473284</v>
      </c>
      <c r="F23" s="8">
        <f>E23*$B$34</f>
        <v>1.9795769034411563</v>
      </c>
      <c r="G23" s="7">
        <f>F23</f>
        <v>1.9795769034411563</v>
      </c>
    </row>
    <row r="24" spans="1:8" x14ac:dyDescent="0.25">
      <c r="A24" s="6" t="s">
        <v>7</v>
      </c>
      <c r="B24" s="20">
        <v>0.85073199999999993</v>
      </c>
      <c r="C24" s="7">
        <v>40.311399999999999</v>
      </c>
      <c r="D24" s="6">
        <f t="shared" si="0"/>
        <v>2.1104005318594739E-2</v>
      </c>
      <c r="E24" s="6">
        <f>D24*1</f>
        <v>2.1104005318594739E-2</v>
      </c>
      <c r="F24" s="8">
        <f t="shared" ref="F24:F28" si="1">E24*$B$34</f>
        <v>8.4725675036354614E-2</v>
      </c>
      <c r="G24" s="7">
        <f>F24</f>
        <v>8.4725675036354614E-2</v>
      </c>
    </row>
    <row r="25" spans="1:8" ht="15.75" x14ac:dyDescent="0.3">
      <c r="A25" s="6" t="s">
        <v>20</v>
      </c>
      <c r="B25" s="20">
        <v>35.713002307692314</v>
      </c>
      <c r="C25" s="7">
        <v>141.94</v>
      </c>
      <c r="D25" s="6">
        <f t="shared" si="0"/>
        <v>0.25160632878464362</v>
      </c>
      <c r="E25" s="6">
        <f>5*D25</f>
        <v>1.2580316439232182</v>
      </c>
      <c r="F25" s="8">
        <f t="shared" si="1"/>
        <v>5.0505853575849526</v>
      </c>
      <c r="G25" s="7">
        <f>F25*2/5</f>
        <v>2.020234143033981</v>
      </c>
    </row>
    <row r="26" spans="1:8" x14ac:dyDescent="0.25">
      <c r="A26" s="6" t="s">
        <v>9</v>
      </c>
      <c r="B26" s="20">
        <v>3.0000999999999996E-2</v>
      </c>
      <c r="C26" s="7">
        <v>70.94</v>
      </c>
      <c r="D26" s="6">
        <f t="shared" si="0"/>
        <v>4.2290668170284746E-4</v>
      </c>
      <c r="E26" s="6">
        <f>D26*1</f>
        <v>4.2290668170284746E-4</v>
      </c>
      <c r="F26" s="8">
        <f t="shared" si="1"/>
        <v>1.6978319301828343E-3</v>
      </c>
      <c r="G26" s="7">
        <f>F26</f>
        <v>1.6978319301828343E-3</v>
      </c>
    </row>
    <row r="27" spans="1:8" x14ac:dyDescent="0.25">
      <c r="A27" s="6" t="s">
        <v>10</v>
      </c>
      <c r="B27" s="20">
        <v>15.804667692307692</v>
      </c>
      <c r="C27" s="7">
        <v>71.849999999999994</v>
      </c>
      <c r="D27" s="6">
        <f t="shared" si="0"/>
        <v>0.21996753921096301</v>
      </c>
      <c r="E27" s="6">
        <f>D27*1</f>
        <v>0.21996753921096301</v>
      </c>
      <c r="F27" s="8">
        <f t="shared" si="1"/>
        <v>0.88309768522061882</v>
      </c>
      <c r="G27" s="7">
        <f>F27</f>
        <v>0.88309768522061882</v>
      </c>
    </row>
    <row r="28" spans="1:8" ht="15.75" x14ac:dyDescent="0.3">
      <c r="A28" s="6" t="s">
        <v>21</v>
      </c>
      <c r="B28" s="7">
        <v>8.9760000000000009</v>
      </c>
      <c r="C28" s="7">
        <v>18.015000000000001</v>
      </c>
      <c r="D28" s="6">
        <f t="shared" si="0"/>
        <v>0.49825145711906749</v>
      </c>
      <c r="E28" s="6">
        <f>D28*1</f>
        <v>0.49825145711906749</v>
      </c>
      <c r="F28" s="8">
        <f t="shared" si="1"/>
        <v>2.0003165467867334</v>
      </c>
      <c r="G28" s="7">
        <f>2*F28</f>
        <v>4.0006330935734669</v>
      </c>
      <c r="H28" t="s">
        <v>32</v>
      </c>
    </row>
    <row r="29" spans="1:8" x14ac:dyDescent="0.25">
      <c r="A29" s="6" t="s">
        <v>22</v>
      </c>
      <c r="B29" s="21">
        <f>SUM(B23:B28)</f>
        <v>89.026637615384615</v>
      </c>
      <c r="E29" s="6">
        <f>SUM(E23:E28)</f>
        <v>2.4908630482482792</v>
      </c>
    </row>
    <row r="31" spans="1:8" x14ac:dyDescent="0.25">
      <c r="A31" s="12" t="s">
        <v>23</v>
      </c>
      <c r="B31" s="10"/>
      <c r="C31" s="11">
        <v>10</v>
      </c>
    </row>
    <row r="33" spans="1:4" x14ac:dyDescent="0.25">
      <c r="A33" s="13" t="s">
        <v>24</v>
      </c>
      <c r="B33" s="13"/>
      <c r="C33" s="13"/>
      <c r="D33" s="13"/>
    </row>
    <row r="34" spans="1:4" x14ac:dyDescent="0.25">
      <c r="A34" s="14" t="s">
        <v>25</v>
      </c>
      <c r="B34" s="13">
        <f>C31/E29</f>
        <v>4.0146727484807263</v>
      </c>
      <c r="C34" s="13"/>
      <c r="D34" s="13"/>
    </row>
    <row r="35" spans="1:4" x14ac:dyDescent="0.25">
      <c r="A35" s="13"/>
      <c r="B35" s="13"/>
      <c r="C35" s="13"/>
      <c r="D35" s="13"/>
    </row>
    <row r="36" spans="1:4" x14ac:dyDescent="0.25">
      <c r="A36" s="13" t="s">
        <v>26</v>
      </c>
      <c r="B36" s="13"/>
      <c r="C36" s="13"/>
      <c r="D36" s="13"/>
    </row>
    <row r="38" spans="1:4" x14ac:dyDescent="0.25">
      <c r="A38" s="9" t="s">
        <v>27</v>
      </c>
    </row>
    <row r="40" spans="1:4" ht="20.25" x14ac:dyDescent="0.35">
      <c r="A40" s="16" t="s">
        <v>28</v>
      </c>
      <c r="B40" s="15"/>
      <c r="D40" s="17" t="s">
        <v>30</v>
      </c>
    </row>
    <row r="41" spans="1:4" ht="20.25" x14ac:dyDescent="0.35">
      <c r="A41" s="16" t="s">
        <v>29</v>
      </c>
      <c r="B41" s="15"/>
      <c r="D41" s="18" t="s">
        <v>31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</dc:creator>
  <cp:lastModifiedBy>sophos</cp:lastModifiedBy>
  <dcterms:created xsi:type="dcterms:W3CDTF">2015-07-02T07:04:28Z</dcterms:created>
  <dcterms:modified xsi:type="dcterms:W3CDTF">2021-08-06T07:29:12Z</dcterms:modified>
</cp:coreProperties>
</file>