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6260" windowHeight="65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G27" i="1" s="1"/>
  <c r="F22" i="1"/>
  <c r="G22" i="1" s="1"/>
  <c r="G25" i="1"/>
  <c r="E28" i="1"/>
  <c r="B28" i="1"/>
  <c r="D26" i="1"/>
  <c r="E26" i="1" s="1"/>
  <c r="G26" i="1"/>
  <c r="D27" i="1"/>
  <c r="E27" i="1"/>
  <c r="D24" i="1"/>
  <c r="E24" i="1" s="1"/>
  <c r="G24" i="1"/>
  <c r="D25" i="1"/>
  <c r="E25" i="1"/>
  <c r="D23" i="1"/>
  <c r="E23" i="1"/>
  <c r="G23" i="1"/>
  <c r="D22" i="1"/>
  <c r="E22" i="1" s="1"/>
</calcChain>
</file>

<file path=xl/sharedStrings.xml><?xml version="1.0" encoding="utf-8"?>
<sst xmlns="http://schemas.openxmlformats.org/spreadsheetml/2006/main" count="70" uniqueCount="50">
  <si>
    <t>R070630</t>
  </si>
  <si>
    <t>Fairfieldite</t>
  </si>
  <si>
    <t>Oxide</t>
  </si>
  <si>
    <t xml:space="preserve"> </t>
  </si>
  <si>
    <t>Point#</t>
  </si>
  <si>
    <t>Comment</t>
  </si>
  <si>
    <t>CaO</t>
  </si>
  <si>
    <t>MgO</t>
  </si>
  <si>
    <t>P2O5</t>
  </si>
  <si>
    <t>MnO</t>
  </si>
  <si>
    <t>FeO</t>
  </si>
  <si>
    <t>Total</t>
  </si>
  <si>
    <t>Average</t>
  </si>
  <si>
    <t>St Dev.</t>
  </si>
  <si>
    <t>Wt % Oxide</t>
  </si>
  <si>
    <t>Oxide MW</t>
  </si>
  <si>
    <t>Mol #</t>
  </si>
  <si>
    <t>Atom Prop.</t>
  </si>
  <si>
    <t>Anion Prop.</t>
  </si>
  <si>
    <t># Ions/formula</t>
  </si>
  <si>
    <r>
      <t>H</t>
    </r>
    <r>
      <rPr>
        <vertAlign val="subscript"/>
        <sz val="10"/>
        <rFont val="Arial"/>
      </rPr>
      <t>2</t>
    </r>
    <r>
      <rPr>
        <sz val="10"/>
        <rFont val="Arial"/>
      </rPr>
      <t>O+</t>
    </r>
  </si>
  <si>
    <r>
      <t>P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5</t>
    </r>
  </si>
  <si>
    <t>Total:</t>
  </si>
  <si>
    <t>Enter Oxygens in formula:</t>
  </si>
  <si>
    <t>Oxygen Factor Calculation:</t>
  </si>
  <si>
    <t>F=</t>
  </si>
  <si>
    <t>F is factor for anion proportion calculation</t>
  </si>
  <si>
    <t>Cations normalized to 2 P</t>
  </si>
  <si>
    <t>Ideal Chemistry:</t>
  </si>
  <si>
    <t>Measured Chemistry:</t>
  </si>
  <si>
    <t>(Estimated)</t>
  </si>
  <si>
    <r>
      <t>Ca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Mn(PO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</rPr>
      <t>·</t>
    </r>
    <r>
      <rPr>
        <sz val="14"/>
        <rFont val="Calibri"/>
        <family val="2"/>
        <scheme val="minor"/>
      </rPr>
      <t>2H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</si>
  <si>
    <r>
      <t>Ca</t>
    </r>
    <r>
      <rPr>
        <vertAlign val="subscript"/>
        <sz val="14"/>
        <rFont val="Calibri"/>
        <family val="2"/>
        <scheme val="minor"/>
      </rPr>
      <t>1.99</t>
    </r>
    <r>
      <rPr>
        <sz val="14"/>
        <rFont val="Calibri"/>
        <family val="2"/>
        <scheme val="minor"/>
      </rPr>
      <t>(Mn</t>
    </r>
    <r>
      <rPr>
        <vertAlign val="subscript"/>
        <sz val="14"/>
        <rFont val="Calibri"/>
        <family val="2"/>
        <scheme val="minor"/>
      </rPr>
      <t>0.83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0.16</t>
    </r>
    <r>
      <rPr>
        <sz val="14"/>
        <rFont val="Calibri"/>
        <family val="2"/>
        <scheme val="minor"/>
      </rPr>
      <t>Fe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Ʃ=1</t>
    </r>
    <r>
      <rPr>
        <sz val="14"/>
        <rFont val="Calibri"/>
        <family val="2"/>
        <scheme val="minor"/>
      </rPr>
      <t>(P</t>
    </r>
    <r>
      <rPr>
        <vertAlign val="subscript"/>
        <sz val="14"/>
        <rFont val="Calibri"/>
        <family val="2"/>
        <scheme val="minor"/>
      </rPr>
      <t>1.00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</rPr>
      <t>·</t>
    </r>
    <r>
      <rPr>
        <sz val="14"/>
        <rFont val="Calibri"/>
        <family val="2"/>
        <scheme val="minor"/>
      </rPr>
      <t>2H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</si>
  <si>
    <t>Xtal</t>
  </si>
  <si>
    <t>Element</t>
  </si>
  <si>
    <t>Standards</t>
  </si>
  <si>
    <t xml:space="preserve">Column Conditions :  Cond 1 : 15keV 8nA  </t>
  </si>
  <si>
    <t xml:space="preserve">Beam Size :  5 µm </t>
  </si>
  <si>
    <t>LPET</t>
  </si>
  <si>
    <t>Ca</t>
  </si>
  <si>
    <t xml:space="preserve">ap-synap </t>
  </si>
  <si>
    <t>TAP</t>
  </si>
  <si>
    <t>Mg</t>
  </si>
  <si>
    <t xml:space="preserve">diopside </t>
  </si>
  <si>
    <t>P</t>
  </si>
  <si>
    <t>LLIF</t>
  </si>
  <si>
    <t>Mn</t>
  </si>
  <si>
    <t xml:space="preserve">rhod791 </t>
  </si>
  <si>
    <t>Fe</t>
  </si>
  <si>
    <t xml:space="preserve">fayalite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</si>
</sst>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vertAlign val="subscript"/>
      <sz val="10"/>
      <name val="Arial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4"/>
      <name val="Calibri"/>
      <family val="2"/>
    </font>
    <font>
      <sz val="10"/>
      <name val="Courier New"/>
      <family val="3"/>
    </font>
    <font>
      <vertAlign val="subscript"/>
      <sz val="14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8" fillId="0" borderId="0"/>
  </cellStyleXfs>
  <cellXfs count="2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2" xfId="1" applyBorder="1"/>
    <xf numFmtId="0" fontId="1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2" fontId="1" fillId="0" borderId="3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1" fillId="0" borderId="0" xfId="1" applyFill="1"/>
    <xf numFmtId="0" fontId="1" fillId="2" borderId="0" xfId="1" applyFill="1"/>
    <xf numFmtId="0" fontId="1" fillId="2" borderId="0" xfId="1" applyFill="1" applyAlignment="1">
      <alignment horizontal="left"/>
    </xf>
    <xf numFmtId="0" fontId="1" fillId="2" borderId="0" xfId="1" applyFill="1" applyAlignment="1"/>
    <xf numFmtId="0" fontId="1" fillId="3" borderId="0" xfId="1" applyFill="1"/>
    <xf numFmtId="0" fontId="1" fillId="3" borderId="0" xfId="1" applyFill="1" applyAlignment="1">
      <alignment horizontal="right"/>
    </xf>
    <xf numFmtId="0" fontId="1" fillId="3" borderId="0" xfId="1" applyFill="1"/>
    <xf numFmtId="0" fontId="4" fillId="0" borderId="0" xfId="0" applyFont="1"/>
    <xf numFmtId="0" fontId="5" fillId="0" borderId="0" xfId="0" applyFont="1"/>
    <xf numFmtId="0" fontId="10" fillId="0" borderId="0" xfId="0" applyFont="1" applyFill="1"/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="90" zoomScaleNormal="90" workbookViewId="0">
      <selection activeCell="E49" sqref="E49"/>
    </sheetView>
  </sheetViews>
  <sheetFormatPr defaultRowHeight="14.5" x14ac:dyDescent="0.35"/>
  <cols>
    <col min="1" max="1" width="9.26953125" customWidth="1"/>
    <col min="2" max="2" width="12.08984375" customWidth="1"/>
    <col min="3" max="6" width="10.1796875" customWidth="1"/>
    <col min="7" max="7" width="12" customWidth="1"/>
    <col min="8" max="11" width="10.1796875" customWidth="1"/>
  </cols>
  <sheetData>
    <row r="1" spans="1:8" x14ac:dyDescent="0.35">
      <c r="A1" t="s">
        <v>0</v>
      </c>
      <c r="B1" t="s">
        <v>1</v>
      </c>
    </row>
    <row r="3" spans="1:8" x14ac:dyDescent="0.35">
      <c r="A3" s="1"/>
      <c r="B3" s="1"/>
      <c r="C3" s="1" t="s">
        <v>2</v>
      </c>
      <c r="D3" s="1"/>
      <c r="E3" s="1"/>
      <c r="F3" s="1"/>
      <c r="G3" s="1"/>
      <c r="H3" s="1" t="s">
        <v>3</v>
      </c>
    </row>
    <row r="4" spans="1:8" x14ac:dyDescent="0.35">
      <c r="A4" s="2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11</v>
      </c>
    </row>
    <row r="5" spans="1:8" x14ac:dyDescent="0.35">
      <c r="A5" s="2">
        <v>49</v>
      </c>
      <c r="B5" s="1" t="s">
        <v>0</v>
      </c>
      <c r="C5" s="1">
        <v>30.896730000000002</v>
      </c>
      <c r="D5" s="1">
        <v>2.2274349999999998</v>
      </c>
      <c r="E5" s="1">
        <v>39.199539999999999</v>
      </c>
      <c r="F5" s="1">
        <v>15.31981</v>
      </c>
      <c r="G5" s="1">
        <v>0.23789399999999999</v>
      </c>
      <c r="H5" s="1">
        <v>87.881399999999999</v>
      </c>
    </row>
    <row r="6" spans="1:8" x14ac:dyDescent="0.35">
      <c r="A6" s="2">
        <v>53</v>
      </c>
      <c r="B6" s="1" t="s">
        <v>0</v>
      </c>
      <c r="C6" s="1">
        <v>30.448060000000002</v>
      </c>
      <c r="D6" s="1">
        <v>1.77163</v>
      </c>
      <c r="E6" s="1">
        <v>39.11692</v>
      </c>
      <c r="F6" s="1">
        <v>15.91869</v>
      </c>
      <c r="G6" s="1">
        <v>0.111844</v>
      </c>
      <c r="H6" s="1">
        <v>87.367149999999995</v>
      </c>
    </row>
    <row r="7" spans="1:8" x14ac:dyDescent="0.35">
      <c r="A7" s="2">
        <v>54</v>
      </c>
      <c r="B7" s="1" t="s">
        <v>0</v>
      </c>
      <c r="C7" s="1">
        <v>30.50095</v>
      </c>
      <c r="D7" s="1">
        <v>2.1562199999999998</v>
      </c>
      <c r="E7" s="1">
        <v>38.411679999999997</v>
      </c>
      <c r="F7" s="1">
        <v>15.276389999999999</v>
      </c>
      <c r="G7" s="1">
        <v>0.18657899999999999</v>
      </c>
      <c r="H7" s="1">
        <v>86.531809999999993</v>
      </c>
    </row>
    <row r="8" spans="1:8" x14ac:dyDescent="0.35">
      <c r="A8" s="2">
        <v>55</v>
      </c>
      <c r="B8" s="1" t="s">
        <v>0</v>
      </c>
      <c r="C8" s="1">
        <v>30.56175</v>
      </c>
      <c r="D8" s="1">
        <v>1.4051739999999999</v>
      </c>
      <c r="E8" s="1">
        <v>38.62809</v>
      </c>
      <c r="F8" s="1">
        <v>16.339479999999998</v>
      </c>
      <c r="G8" s="1">
        <v>0.10365199999999999</v>
      </c>
      <c r="H8" s="1">
        <v>87.038150000000002</v>
      </c>
    </row>
    <row r="9" spans="1:8" x14ac:dyDescent="0.35">
      <c r="A9" s="2">
        <v>56</v>
      </c>
      <c r="B9" s="1" t="s">
        <v>0</v>
      </c>
      <c r="C9" s="1">
        <v>30.405729999999998</v>
      </c>
      <c r="D9" s="1">
        <v>1.5426010000000001</v>
      </c>
      <c r="E9" s="1">
        <v>38.602339999999998</v>
      </c>
      <c r="F9" s="1">
        <v>16.472549999999998</v>
      </c>
      <c r="G9" s="1">
        <v>0.107084</v>
      </c>
      <c r="H9" s="1">
        <v>87.130319999999998</v>
      </c>
    </row>
    <row r="10" spans="1:8" x14ac:dyDescent="0.35">
      <c r="A10" s="2">
        <v>57</v>
      </c>
      <c r="B10" s="1" t="s">
        <v>0</v>
      </c>
      <c r="C10" s="1">
        <v>30.30292</v>
      </c>
      <c r="D10" s="1">
        <v>1.8416220000000001</v>
      </c>
      <c r="E10" s="1">
        <v>38.176639999999999</v>
      </c>
      <c r="F10" s="1">
        <v>16.002220000000001</v>
      </c>
      <c r="G10" s="1">
        <v>0.11382200000000001</v>
      </c>
      <c r="H10" s="1">
        <v>86.43723</v>
      </c>
    </row>
    <row r="11" spans="1:8" x14ac:dyDescent="0.35">
      <c r="A11" s="2">
        <v>58</v>
      </c>
      <c r="B11" s="1" t="s">
        <v>0</v>
      </c>
      <c r="C11" s="1">
        <v>30.597439999999999</v>
      </c>
      <c r="D11" s="1">
        <v>2.0715880000000002</v>
      </c>
      <c r="E11" s="1">
        <v>38.561920000000001</v>
      </c>
      <c r="F11" s="1">
        <v>15.521879999999999</v>
      </c>
      <c r="G11" s="1">
        <v>8.0442E-2</v>
      </c>
      <c r="H11" s="1">
        <v>86.833269999999999</v>
      </c>
    </row>
    <row r="12" spans="1:8" x14ac:dyDescent="0.35">
      <c r="A12" s="2">
        <v>59</v>
      </c>
      <c r="B12" s="1" t="s">
        <v>0</v>
      </c>
      <c r="C12" s="1">
        <v>30.178039999999999</v>
      </c>
      <c r="D12" s="1">
        <v>1.6414530000000001</v>
      </c>
      <c r="E12" s="1">
        <v>39.069339999999997</v>
      </c>
      <c r="F12" s="1">
        <v>16.423349999999999</v>
      </c>
      <c r="G12" s="1">
        <v>9.2822000000000002E-2</v>
      </c>
      <c r="H12" s="1">
        <v>87.405000000000001</v>
      </c>
    </row>
    <row r="13" spans="1:8" x14ac:dyDescent="0.35">
      <c r="A13" s="2">
        <v>60</v>
      </c>
      <c r="B13" s="1" t="s">
        <v>0</v>
      </c>
      <c r="C13" s="1">
        <v>30.707319999999999</v>
      </c>
      <c r="D13" s="1">
        <v>1.3845289999999999</v>
      </c>
      <c r="E13" s="1">
        <v>39.080680000000001</v>
      </c>
      <c r="F13" s="1">
        <v>16.75808</v>
      </c>
      <c r="G13" s="1">
        <v>0.15518499999999999</v>
      </c>
      <c r="H13" s="1">
        <v>88.085800000000006</v>
      </c>
    </row>
    <row r="14" spans="1:8" x14ac:dyDescent="0.35">
      <c r="A14" s="2">
        <v>61</v>
      </c>
      <c r="B14" s="1" t="s">
        <v>0</v>
      </c>
      <c r="C14" s="1">
        <v>30.2042</v>
      </c>
      <c r="D14" s="1">
        <v>1.7723089999999999</v>
      </c>
      <c r="E14" s="1">
        <v>38.28154</v>
      </c>
      <c r="F14" s="1">
        <v>16.453499999999998</v>
      </c>
      <c r="G14" s="1">
        <v>0.17794599999999999</v>
      </c>
      <c r="H14" s="1">
        <v>86.889499999999998</v>
      </c>
    </row>
    <row r="15" spans="1:8" x14ac:dyDescent="0.35">
      <c r="A15" s="2">
        <v>62</v>
      </c>
      <c r="B15" s="1" t="s">
        <v>0</v>
      </c>
      <c r="C15" s="1">
        <v>30.607109999999999</v>
      </c>
      <c r="D15" s="1">
        <v>1.518966</v>
      </c>
      <c r="E15" s="1">
        <v>39.171579999999999</v>
      </c>
      <c r="F15" s="1">
        <v>16.777180000000001</v>
      </c>
      <c r="G15" s="1">
        <v>0.23771500000000001</v>
      </c>
      <c r="H15" s="1">
        <v>88.312550000000002</v>
      </c>
    </row>
    <row r="16" spans="1:8" x14ac:dyDescent="0.35">
      <c r="A16" s="3">
        <v>63</v>
      </c>
      <c r="B16" s="4" t="s">
        <v>0</v>
      </c>
      <c r="C16" s="4">
        <v>30.369630000000001</v>
      </c>
      <c r="D16" s="4">
        <v>1.7927839999999999</v>
      </c>
      <c r="E16" s="4">
        <v>39.298470000000002</v>
      </c>
      <c r="F16" s="4">
        <v>16.183070000000001</v>
      </c>
      <c r="G16" s="4">
        <v>0.27738800000000002</v>
      </c>
      <c r="H16" s="4">
        <v>87.921329999999998</v>
      </c>
    </row>
    <row r="17" spans="1:8" x14ac:dyDescent="0.35">
      <c r="A17" s="1"/>
      <c r="B17" s="1" t="s">
        <v>12</v>
      </c>
      <c r="C17" s="1">
        <v>30.48165666666667</v>
      </c>
      <c r="D17" s="1">
        <v>1.7605259166666667</v>
      </c>
      <c r="E17" s="1">
        <v>38.799894999999999</v>
      </c>
      <c r="F17" s="1">
        <v>16.120516666666663</v>
      </c>
      <c r="G17" s="1">
        <v>0.15686441666666665</v>
      </c>
      <c r="H17" s="1">
        <v>87.319459166666661</v>
      </c>
    </row>
    <row r="18" spans="1:8" x14ac:dyDescent="0.35">
      <c r="A18" s="1"/>
      <c r="B18" s="1" t="s">
        <v>13</v>
      </c>
      <c r="C18" s="1">
        <v>0.20882723456716501</v>
      </c>
      <c r="D18" s="1">
        <v>0.2807273520230984</v>
      </c>
      <c r="E18" s="1">
        <v>0.39673842936670994</v>
      </c>
      <c r="F18" s="1">
        <v>0.52073723550599316</v>
      </c>
      <c r="G18" s="1">
        <v>6.6119526768446721E-2</v>
      </c>
      <c r="H18" s="1">
        <v>0.61761992583639458</v>
      </c>
    </row>
    <row r="21" spans="1:8" ht="15" thickBot="1" x14ac:dyDescent="0.4">
      <c r="A21" s="5" t="s">
        <v>2</v>
      </c>
      <c r="B21" s="5" t="s">
        <v>14</v>
      </c>
      <c r="C21" s="5" t="s">
        <v>15</v>
      </c>
      <c r="D21" s="5" t="s">
        <v>16</v>
      </c>
      <c r="E21" s="5" t="s">
        <v>17</v>
      </c>
      <c r="F21" s="5" t="s">
        <v>18</v>
      </c>
      <c r="G21" s="5" t="s">
        <v>19</v>
      </c>
    </row>
    <row r="22" spans="1:8" x14ac:dyDescent="0.35">
      <c r="A22" s="7" t="s">
        <v>10</v>
      </c>
      <c r="B22" s="8">
        <v>0.156864</v>
      </c>
      <c r="C22" s="8">
        <v>71.849999999999994</v>
      </c>
      <c r="D22" s="7">
        <f t="shared" ref="D22:D27" si="0">B22/C22</f>
        <v>2.1832150313152404E-3</v>
      </c>
      <c r="E22" s="7">
        <f>D22*1</f>
        <v>2.1832150313152404E-3</v>
      </c>
      <c r="F22" s="9">
        <f>E22*$B$33</f>
        <v>7.9969383811386054E-3</v>
      </c>
      <c r="G22" s="8">
        <f>F22</f>
        <v>7.9969383811386054E-3</v>
      </c>
    </row>
    <row r="23" spans="1:8" x14ac:dyDescent="0.35">
      <c r="A23" s="7" t="s">
        <v>9</v>
      </c>
      <c r="B23" s="8">
        <v>16.120519999999999</v>
      </c>
      <c r="C23" s="8">
        <v>70.94</v>
      </c>
      <c r="D23" s="7">
        <f t="shared" si="0"/>
        <v>0.22724161263039189</v>
      </c>
      <c r="E23" s="7">
        <f>D23*1</f>
        <v>0.22724161263039189</v>
      </c>
      <c r="F23" s="9">
        <f t="shared" ref="F23:F27" si="1">E23*$B$33</f>
        <v>0.8323674708033908</v>
      </c>
      <c r="G23" s="8">
        <f>F23</f>
        <v>0.8323674708033908</v>
      </c>
    </row>
    <row r="24" spans="1:8" x14ac:dyDescent="0.35">
      <c r="A24" s="7" t="s">
        <v>7</v>
      </c>
      <c r="B24" s="8">
        <v>1.760526</v>
      </c>
      <c r="C24" s="8">
        <v>40.311399999999999</v>
      </c>
      <c r="D24" s="7">
        <f t="shared" si="0"/>
        <v>4.367315449227762E-2</v>
      </c>
      <c r="E24" s="7">
        <f>D24*1</f>
        <v>4.367315449227762E-2</v>
      </c>
      <c r="F24" s="9">
        <f t="shared" si="1"/>
        <v>0.15997119861083506</v>
      </c>
      <c r="G24" s="8">
        <f>F24</f>
        <v>0.15997119861083506</v>
      </c>
    </row>
    <row r="25" spans="1:8" x14ac:dyDescent="0.35">
      <c r="A25" s="7" t="s">
        <v>6</v>
      </c>
      <c r="B25" s="8">
        <v>30.481660000000002</v>
      </c>
      <c r="C25" s="8">
        <v>56.08</v>
      </c>
      <c r="D25" s="7">
        <f t="shared" si="0"/>
        <v>0.54353887303851645</v>
      </c>
      <c r="E25" s="7">
        <f>D25*1</f>
        <v>0.54353887303851645</v>
      </c>
      <c r="F25" s="9">
        <f t="shared" si="1"/>
        <v>1.9909385072454238</v>
      </c>
      <c r="G25" s="8">
        <f>F25</f>
        <v>1.9909385072454238</v>
      </c>
    </row>
    <row r="26" spans="1:8" ht="15.5" x14ac:dyDescent="0.4">
      <c r="A26" s="7" t="s">
        <v>21</v>
      </c>
      <c r="B26" s="8">
        <v>38.799900000000001</v>
      </c>
      <c r="C26" s="8">
        <v>141.94</v>
      </c>
      <c r="D26" s="7">
        <f t="shared" si="0"/>
        <v>0.27335423418345783</v>
      </c>
      <c r="E26" s="7">
        <f>5*D26</f>
        <v>1.3667711709172892</v>
      </c>
      <c r="F26" s="9">
        <f t="shared" si="1"/>
        <v>5.0063711902705439</v>
      </c>
      <c r="G26" s="8">
        <f>F26*2/5</f>
        <v>2.0025484761082177</v>
      </c>
    </row>
    <row r="27" spans="1:8" ht="15.5" x14ac:dyDescent="0.4">
      <c r="A27" s="7" t="s">
        <v>20</v>
      </c>
      <c r="B27" s="8">
        <v>9.8480000000000008</v>
      </c>
      <c r="C27" s="8">
        <v>18.015000000000001</v>
      </c>
      <c r="D27" s="7">
        <f t="shared" si="0"/>
        <v>0.5466555648071052</v>
      </c>
      <c r="E27" s="7">
        <f>D27*1</f>
        <v>0.5466555648071052</v>
      </c>
      <c r="F27" s="9">
        <f t="shared" si="1"/>
        <v>2.0023546946886692</v>
      </c>
      <c r="G27" s="8">
        <f>2*F27</f>
        <v>4.0047093893773384</v>
      </c>
      <c r="H27" t="s">
        <v>30</v>
      </c>
    </row>
    <row r="28" spans="1:8" x14ac:dyDescent="0.35">
      <c r="A28" s="10" t="s">
        <v>22</v>
      </c>
      <c r="B28" s="11">
        <f>SUM(B22:B27)</f>
        <v>97.167469999999994</v>
      </c>
      <c r="C28" s="6"/>
      <c r="D28" s="6"/>
      <c r="E28" s="6">
        <f>SUM(E22:E27)</f>
        <v>2.7300635909168953</v>
      </c>
    </row>
    <row r="30" spans="1:8" x14ac:dyDescent="0.35">
      <c r="A30" s="15" t="s">
        <v>23</v>
      </c>
      <c r="B30" s="13"/>
      <c r="C30" s="14">
        <v>10</v>
      </c>
    </row>
    <row r="32" spans="1:8" x14ac:dyDescent="0.35">
      <c r="A32" s="16" t="s">
        <v>24</v>
      </c>
      <c r="B32" s="16"/>
      <c r="C32" s="16"/>
      <c r="D32" s="18"/>
    </row>
    <row r="33" spans="1:4" x14ac:dyDescent="0.35">
      <c r="A33" s="17" t="s">
        <v>25</v>
      </c>
      <c r="B33" s="16">
        <v>3.6629183412689255</v>
      </c>
      <c r="C33" s="16"/>
      <c r="D33" s="18"/>
    </row>
    <row r="34" spans="1:4" x14ac:dyDescent="0.35">
      <c r="A34" s="16"/>
      <c r="B34" s="16"/>
      <c r="C34" s="16"/>
      <c r="D34" s="18"/>
    </row>
    <row r="35" spans="1:4" x14ac:dyDescent="0.35">
      <c r="A35" s="16" t="s">
        <v>26</v>
      </c>
      <c r="B35" s="16"/>
      <c r="C35" s="16"/>
      <c r="D35" s="18"/>
    </row>
    <row r="37" spans="1:4" x14ac:dyDescent="0.35">
      <c r="A37" s="12" t="s">
        <v>27</v>
      </c>
    </row>
    <row r="39" spans="1:4" ht="20.5" x14ac:dyDescent="0.55000000000000004">
      <c r="A39" s="19" t="s">
        <v>28</v>
      </c>
      <c r="D39" s="20" t="s">
        <v>31</v>
      </c>
    </row>
    <row r="40" spans="1:4" ht="20.5" x14ac:dyDescent="0.55000000000000004">
      <c r="A40" s="19" t="s">
        <v>29</v>
      </c>
      <c r="D40" s="20" t="s">
        <v>32</v>
      </c>
    </row>
    <row r="43" spans="1:4" x14ac:dyDescent="0.35">
      <c r="A43" s="21" t="s">
        <v>36</v>
      </c>
      <c r="B43" s="21"/>
      <c r="C43" s="21"/>
    </row>
    <row r="44" spans="1:4" x14ac:dyDescent="0.35">
      <c r="A44" s="21" t="s">
        <v>37</v>
      </c>
      <c r="B44" s="21"/>
      <c r="C44" s="21"/>
    </row>
    <row r="45" spans="1:4" x14ac:dyDescent="0.35">
      <c r="A45" s="21"/>
      <c r="B45" s="21"/>
      <c r="C45" s="21"/>
    </row>
    <row r="46" spans="1:4" x14ac:dyDescent="0.35">
      <c r="A46" s="21" t="s">
        <v>33</v>
      </c>
      <c r="B46" s="21" t="s">
        <v>34</v>
      </c>
      <c r="C46" s="21" t="s">
        <v>35</v>
      </c>
    </row>
    <row r="47" spans="1:4" x14ac:dyDescent="0.35">
      <c r="A47" s="21" t="s">
        <v>38</v>
      </c>
      <c r="B47" s="21" t="s">
        <v>39</v>
      </c>
      <c r="C47" s="21" t="s">
        <v>40</v>
      </c>
    </row>
    <row r="48" spans="1:4" x14ac:dyDescent="0.35">
      <c r="A48" s="21" t="s">
        <v>41</v>
      </c>
      <c r="B48" s="21" t="s">
        <v>42</v>
      </c>
      <c r="C48" s="21" t="s">
        <v>43</v>
      </c>
    </row>
    <row r="49" spans="1:3" x14ac:dyDescent="0.35">
      <c r="A49" s="21" t="s">
        <v>41</v>
      </c>
      <c r="B49" s="21" t="s">
        <v>44</v>
      </c>
      <c r="C49" s="21" t="s">
        <v>40</v>
      </c>
    </row>
    <row r="50" spans="1:3" x14ac:dyDescent="0.35">
      <c r="A50" s="21" t="s">
        <v>45</v>
      </c>
      <c r="B50" s="21" t="s">
        <v>46</v>
      </c>
      <c r="C50" s="21" t="s">
        <v>47</v>
      </c>
    </row>
    <row r="51" spans="1:3" x14ac:dyDescent="0.35">
      <c r="A51" s="21" t="s">
        <v>45</v>
      </c>
      <c r="B51" s="21" t="s">
        <v>48</v>
      </c>
      <c r="C51" s="21" t="s">
        <v>49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</dc:creator>
  <cp:lastModifiedBy>Kim</cp:lastModifiedBy>
  <dcterms:created xsi:type="dcterms:W3CDTF">2015-07-02T01:48:23Z</dcterms:created>
  <dcterms:modified xsi:type="dcterms:W3CDTF">2015-07-02T19:14:12Z</dcterms:modified>
</cp:coreProperties>
</file>